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" sheetId="1" r:id="rId1"/>
  </sheets>
  <calcPr calcId="145621"/>
</workbook>
</file>

<file path=xl/calcChain.xml><?xml version="1.0" encoding="utf-8"?>
<calcChain xmlns="http://schemas.openxmlformats.org/spreadsheetml/2006/main">
  <c r="Q16" i="1" l="1"/>
  <c r="Q44" i="1" l="1"/>
  <c r="Q54" i="1" l="1"/>
  <c r="Q52" i="1"/>
  <c r="Q26" i="1" l="1"/>
  <c r="Q18" i="1" l="1"/>
  <c r="D18" i="1"/>
  <c r="N18" i="1"/>
  <c r="M46" i="1" l="1"/>
  <c r="Q35" i="1"/>
  <c r="Q55" i="1" s="1"/>
  <c r="G54" i="1" l="1"/>
  <c r="G65" i="1" l="1"/>
  <c r="G60" i="1"/>
  <c r="G68" i="1" l="1"/>
  <c r="G44" i="1" l="1"/>
  <c r="G26" i="1"/>
  <c r="G35" i="1" l="1"/>
  <c r="G55" i="1" s="1"/>
</calcChain>
</file>

<file path=xl/sharedStrings.xml><?xml version="1.0" encoding="utf-8"?>
<sst xmlns="http://schemas.openxmlformats.org/spreadsheetml/2006/main" count="223" uniqueCount="133">
  <si>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</si>
  <si>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</si>
  <si>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</si>
  <si>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</si>
  <si>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</si>
  <si>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</si>
  <si>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</si>
  <si>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</si>
  <si>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</si>
  <si>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</si>
  <si>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</si>
  <si>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</si>
  <si>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</si>
  <si>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</si>
  <si>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</si>
  <si>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</si>
  <si>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</si>
  <si>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</si>
  <si>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</si>
  <si>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</si>
  <si>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</si>
  <si>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</si>
  <si>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</si>
  <si>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</si>
  <si>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</si>
  <si>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</si>
  <si>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</si>
  <si>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FARM SOMESAN</t>
  </si>
  <si>
    <t>ADO</t>
  </si>
  <si>
    <t>ONCO CV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</si>
  <si>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</si>
  <si>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</si>
  <si>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</si>
  <si>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</si>
  <si>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</si>
  <si>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</si>
  <si>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</si>
  <si>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</si>
  <si>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</si>
  <si>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</si>
  <si>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</si>
  <si>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</si>
  <si>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</si>
  <si>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8841/31.07.2019</t>
  </si>
  <si>
    <t>0001052/30.06.2019</t>
  </si>
  <si>
    <t>1558/30.06.2019</t>
  </si>
  <si>
    <t>1562/30.06.2019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</si>
  <si>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</si>
  <si>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</si>
  <si>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</si>
  <si>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</si>
  <si>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</si>
  <si>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</si>
  <si>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</si>
  <si>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</si>
  <si>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</si>
  <si>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</si>
  <si>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</si>
  <si>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</si>
  <si>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</si>
  <si>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</si>
  <si>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</si>
  <si>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</si>
  <si>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</si>
  <si>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</si>
  <si>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</si>
  <si>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</si>
  <si>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</si>
  <si>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</si>
  <si>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MEDIPLUS EXIM SRL</t>
  </si>
  <si>
    <t xml:space="preserve">TOTAL MEDIPLUS EXIM SRL </t>
  </si>
  <si>
    <t>DONA LOGISTICA</t>
  </si>
  <si>
    <t>Date inregistrare CAS MM</t>
  </si>
  <si>
    <t>BALSAM</t>
  </si>
  <si>
    <t>ADEN FARM SRL</t>
  </si>
  <si>
    <t>FARMEXIM  S. A.</t>
  </si>
  <si>
    <t>ALLIANCE HEALTHCARE ROMANIA  SRL</t>
  </si>
  <si>
    <t xml:space="preserve">                  </t>
  </si>
  <si>
    <t>EGIS ROMPHARMA</t>
  </si>
  <si>
    <t>GENTIANA SRL</t>
  </si>
  <si>
    <t>GENTIANA  SRL</t>
  </si>
  <si>
    <t>NOIEMB 2019</t>
  </si>
  <si>
    <t>11193/01.11.2019</t>
  </si>
  <si>
    <t>PHARMACLIN</t>
  </si>
  <si>
    <t>8870/29.10.2019</t>
  </si>
  <si>
    <t>MM463/30.09.2019</t>
  </si>
  <si>
    <t>11221/04.11.2019</t>
  </si>
  <si>
    <t>SARALEX</t>
  </si>
  <si>
    <t>8868/25.10.2019</t>
  </si>
  <si>
    <t>SRX 1086/30.09.2019</t>
  </si>
  <si>
    <t>11222/04.11.2019</t>
  </si>
  <si>
    <t>8869/25.10.2019</t>
  </si>
  <si>
    <t>GE HOR  44 /30.09.2019</t>
  </si>
  <si>
    <t>NOIEMBRIE  2019</t>
  </si>
  <si>
    <t>11279/05.11.2019</t>
  </si>
  <si>
    <t>44712/23.10.2019</t>
  </si>
  <si>
    <t>GENTIANA   43/30.09.2019</t>
  </si>
  <si>
    <t>GE GEN  42/30.09.2019</t>
  </si>
  <si>
    <t>GE  EN  30.09.2019</t>
  </si>
  <si>
    <t>GE HOR 44/30.09.2019</t>
  </si>
  <si>
    <t>LUMILEVA FARM</t>
  </si>
  <si>
    <t>44854/12.11.2019</t>
  </si>
  <si>
    <t>LUM 567/30.09.2019</t>
  </si>
  <si>
    <t>LUM 253/30.09.2019</t>
  </si>
  <si>
    <t>NOIEMBRIE 2019 11820/21.11.2019</t>
  </si>
  <si>
    <t>NOIEMB  2019</t>
  </si>
  <si>
    <t>11204/01.11.2019</t>
  </si>
  <si>
    <t>8052/23.10.2019</t>
  </si>
  <si>
    <t>11203/01.11.2019</t>
  </si>
  <si>
    <t>8073/28.10.2019</t>
  </si>
  <si>
    <t>FSOM 4134/30.09.2019</t>
  </si>
  <si>
    <t>11297/05.11.2019</t>
  </si>
  <si>
    <t>SARALEX SRL</t>
  </si>
  <si>
    <t>8108/01.11.2019</t>
  </si>
  <si>
    <t>NOIEMBRIE 2019  11507/12.11.2019</t>
  </si>
  <si>
    <t>SIEPCOFAR S.A.</t>
  </si>
  <si>
    <t>2 MM/01,11,2019</t>
  </si>
  <si>
    <t>B SIE 12400318/30.09.2019</t>
  </si>
  <si>
    <t>B SIE 12600324/30.09.2019</t>
  </si>
  <si>
    <t>B SIE 15400316/30.09.2019</t>
  </si>
  <si>
    <t>B SIE 25600293/30.09.2019</t>
  </si>
  <si>
    <t>B SIE 42000032/30.09.2019</t>
  </si>
  <si>
    <t xml:space="preserve">                                   TOTAL EGIS ROMPHARMA</t>
  </si>
  <si>
    <t>5177/10.10.2019</t>
  </si>
  <si>
    <t>OCT 2019 11094/31.10.2019</t>
  </si>
  <si>
    <t>6194/30.09.2019</t>
  </si>
  <si>
    <t>FSOM 2566/30.09.2019</t>
  </si>
  <si>
    <t>NOIEMBRIE 2019 11822/21.11.2019</t>
  </si>
  <si>
    <t>44744/30.10.2019</t>
  </si>
  <si>
    <t>B 1713/30.09.2019</t>
  </si>
  <si>
    <t>plata partiala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</si>
  <si>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</si>
  <si>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PLATI CESIUNI PROGRAME   18    DECEMBRIE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</si>
</sst>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4">
    <xf numFmtId="0" fontId="0" fillId="0" borderId="0" xfId="0"/>
    <xf numFmtId="0" fontId="3" fillId="0" borderId="1" xfId="1" applyFont="1" applyBorder="1" applyAlignment="1">
      <alignment horizontal="center"/>
    </xf>
    <xf numFmtId="0" fontId="4" fillId="0" borderId="0" xfId="0" applyFont="1"/>
    <xf numFmtId="0" fontId="0" fillId="0" borderId="9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5" fillId="0" borderId="0" xfId="0" applyFont="1"/>
    <xf numFmtId="0" fontId="0" fillId="0" borderId="21" xfId="0" applyBorder="1"/>
    <xf numFmtId="0" fontId="0" fillId="0" borderId="14" xfId="0" applyBorder="1"/>
    <xf numFmtId="4" fontId="5" fillId="0" borderId="18" xfId="0" applyNumberFormat="1" applyFont="1" applyBorder="1"/>
    <xf numFmtId="0" fontId="3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3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3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4" fontId="0" fillId="0" borderId="15" xfId="0" applyNumberFormat="1" applyBorder="1"/>
    <xf numFmtId="0" fontId="6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5" fillId="0" borderId="25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5" fillId="0" borderId="17" xfId="0" applyFont="1" applyBorder="1" applyAlignment="1">
      <alignment horizontal="center" wrapText="1"/>
    </xf>
    <xf numFmtId="0" fontId="0" fillId="0" borderId="44" xfId="0" applyBorder="1"/>
    <xf numFmtId="0" fontId="0" fillId="0" borderId="12" xfId="0" applyBorder="1"/>
    <xf numFmtId="4" fontId="0" fillId="0" borderId="18" xfId="0" applyNumberFormat="1" applyBorder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34" xfId="0" applyFont="1" applyBorder="1"/>
    <xf numFmtId="0" fontId="0" fillId="0" borderId="28" xfId="0" applyBorder="1"/>
    <xf numFmtId="0" fontId="3" fillId="0" borderId="3" xfId="0" applyFont="1" applyBorder="1"/>
    <xf numFmtId="4" fontId="0" fillId="0" borderId="9" xfId="0" applyNumberFormat="1" applyFill="1" applyBorder="1"/>
    <xf numFmtId="49" fontId="0" fillId="0" borderId="24" xfId="0" applyNumberFormat="1" applyBorder="1"/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3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28" xfId="1" applyFont="1" applyBorder="1" applyAlignment="1">
      <alignment horizontal="right"/>
    </xf>
    <xf numFmtId="0" fontId="0" fillId="0" borderId="23" xfId="0" applyFont="1" applyBorder="1"/>
    <xf numFmtId="0" fontId="0" fillId="0" borderId="23" xfId="0" applyBorder="1" applyAlignment="1">
      <alignment horizontal="right"/>
    </xf>
    <xf numFmtId="0" fontId="5" fillId="0" borderId="48" xfId="0" applyFont="1" applyBorder="1" applyAlignment="1">
      <alignment horizontal="center" wrapText="1"/>
    </xf>
    <xf numFmtId="49" fontId="0" fillId="0" borderId="3" xfId="0" applyNumberFormat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3" fillId="0" borderId="34" xfId="0" applyFont="1" applyBorder="1"/>
    <xf numFmtId="0" fontId="0" fillId="0" borderId="9" xfId="0" applyFont="1" applyBorder="1"/>
    <xf numFmtId="4" fontId="0" fillId="0" borderId="9" xfId="0" applyNumberFormat="1" applyBorder="1"/>
    <xf numFmtId="0" fontId="2" fillId="0" borderId="50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6" fillId="0" borderId="29" xfId="0" applyFont="1" applyBorder="1" applyAlignment="1">
      <alignment horizontal="right" wrapText="1"/>
    </xf>
    <xf numFmtId="0" fontId="0" fillId="0" borderId="40" xfId="0" applyFill="1" applyBorder="1"/>
    <xf numFmtId="0" fontId="6" fillId="0" borderId="2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6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5" fillId="0" borderId="26" xfId="0" applyNumberFormat="1" applyFont="1" applyBorder="1"/>
    <xf numFmtId="0" fontId="6" fillId="0" borderId="18" xfId="0" applyFont="1" applyBorder="1" applyAlignment="1">
      <alignment horizontal="right" wrapText="1"/>
    </xf>
    <xf numFmtId="0" fontId="6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6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8" xfId="0" applyFill="1" applyBorder="1" applyAlignment="1">
      <alignment horizontal="right"/>
    </xf>
    <xf numFmtId="4" fontId="7" fillId="0" borderId="44" xfId="0" applyNumberFormat="1" applyFont="1" applyBorder="1"/>
    <xf numFmtId="49" fontId="0" fillId="0" borderId="0" xfId="0" applyNumberFormat="1" applyBorder="1"/>
    <xf numFmtId="4" fontId="0" fillId="0" borderId="3" xfId="0" applyNumberFormat="1" applyBorder="1"/>
    <xf numFmtId="4" fontId="0" fillId="0" borderId="54" xfId="0" applyNumberFormat="1" applyFill="1" applyBorder="1"/>
    <xf numFmtId="0" fontId="3" fillId="0" borderId="16" xfId="1" applyFont="1" applyBorder="1" applyAlignment="1">
      <alignment horizontal="center"/>
    </xf>
    <xf numFmtId="4" fontId="7" fillId="0" borderId="18" xfId="0" applyNumberFormat="1" applyFont="1" applyBorder="1"/>
    <xf numFmtId="0" fontId="2" fillId="0" borderId="24" xfId="1" applyFont="1" applyBorder="1" applyAlignment="1">
      <alignment horizontal="right"/>
    </xf>
    <xf numFmtId="0" fontId="2" fillId="0" borderId="27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3" fillId="0" borderId="50" xfId="1" applyFont="1" applyBorder="1" applyAlignment="1">
      <alignment horizontal="center"/>
    </xf>
    <xf numFmtId="0" fontId="3" fillId="0" borderId="20" xfId="1" applyFont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/>
    </xf>
    <xf numFmtId="0" fontId="0" fillId="0" borderId="32" xfId="0" applyBorder="1" applyAlignment="1">
      <alignment vertical="top"/>
    </xf>
    <xf numFmtId="0" fontId="6" fillId="0" borderId="5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4" fontId="5" fillId="0" borderId="52" xfId="0" applyNumberFormat="1" applyFont="1" applyBorder="1"/>
    <xf numFmtId="0" fontId="6" fillId="0" borderId="2" xfId="0" applyFont="1" applyBorder="1" applyAlignment="1">
      <alignment horizontal="left" vertical="top" wrapText="1"/>
    </xf>
    <xf numFmtId="0" fontId="0" fillId="0" borderId="37" xfId="0" applyBorder="1" applyAlignment="1">
      <alignment vertical="top"/>
    </xf>
    <xf numFmtId="4" fontId="0" fillId="0" borderId="49" xfId="0" applyNumberFormat="1" applyFill="1" applyBorder="1"/>
    <xf numFmtId="0" fontId="6" fillId="0" borderId="41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0" fillId="0" borderId="24" xfId="0" applyFill="1" applyBorder="1"/>
    <xf numFmtId="0" fontId="0" fillId="0" borderId="12" xfId="0" applyFill="1" applyBorder="1"/>
    <xf numFmtId="49" fontId="0" fillId="0" borderId="16" xfId="0" applyNumberFormat="1" applyBorder="1"/>
    <xf numFmtId="0" fontId="0" fillId="0" borderId="44" xfId="0" applyBorder="1" applyAlignment="1">
      <alignment horizontal="right"/>
    </xf>
    <xf numFmtId="4" fontId="0" fillId="0" borderId="49" xfId="0" applyNumberFormat="1" applyBorder="1"/>
    <xf numFmtId="0" fontId="0" fillId="0" borderId="34" xfId="0" applyFill="1" applyBorder="1" applyAlignment="1">
      <alignment horizontal="right"/>
    </xf>
    <xf numFmtId="4" fontId="0" fillId="0" borderId="5" xfId="0" applyNumberFormat="1" applyFill="1" applyBorder="1"/>
    <xf numFmtId="0" fontId="0" fillId="0" borderId="27" xfId="0" applyFill="1" applyBorder="1"/>
    <xf numFmtId="49" fontId="0" fillId="0" borderId="12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5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14" xfId="0" applyFont="1" applyBorder="1" applyAlignment="1">
      <alignment vertical="top" wrapText="1"/>
    </xf>
    <xf numFmtId="0" fontId="2" fillId="0" borderId="41" xfId="1" applyFont="1" applyBorder="1" applyAlignment="1">
      <alignment horizontal="right" vertical="top"/>
    </xf>
    <xf numFmtId="0" fontId="2" fillId="0" borderId="55" xfId="1" applyFont="1" applyBorder="1" applyAlignment="1">
      <alignment horizontal="right" vertical="top"/>
    </xf>
    <xf numFmtId="0" fontId="2" fillId="0" borderId="1" xfId="1" applyFont="1" applyBorder="1" applyAlignment="1">
      <alignment horizontal="right" vertical="top"/>
    </xf>
    <xf numFmtId="0" fontId="2" fillId="0" borderId="24" xfId="1" applyFont="1" applyBorder="1" applyAlignment="1">
      <alignment horizontal="right" vertical="top"/>
    </xf>
    <xf numFmtId="0" fontId="0" fillId="0" borderId="23" xfId="0" applyBorder="1" applyAlignment="1">
      <alignment vertical="top"/>
    </xf>
    <xf numFmtId="0" fontId="0" fillId="0" borderId="44" xfId="0" applyFont="1" applyBorder="1"/>
    <xf numFmtId="0" fontId="2" fillId="0" borderId="28" xfId="1" applyFont="1" applyBorder="1" applyAlignment="1">
      <alignment horizontal="right" vertical="top"/>
    </xf>
    <xf numFmtId="0" fontId="2" fillId="0" borderId="27" xfId="1" applyFont="1" applyBorder="1" applyAlignment="1">
      <alignment horizontal="right" vertical="top"/>
    </xf>
    <xf numFmtId="0" fontId="0" fillId="0" borderId="34" xfId="0" applyBorder="1" applyAlignment="1">
      <alignment vertical="top"/>
    </xf>
    <xf numFmtId="0" fontId="6" fillId="0" borderId="1" xfId="0" applyFont="1" applyBorder="1" applyAlignment="1">
      <alignment horizontal="right" wrapText="1"/>
    </xf>
    <xf numFmtId="0" fontId="6" fillId="0" borderId="32" xfId="0" applyFont="1" applyBorder="1" applyAlignment="1">
      <alignment horizontal="center" wrapText="1"/>
    </xf>
    <xf numFmtId="0" fontId="0" fillId="0" borderId="24" xfId="0" applyBorder="1" applyAlignment="1">
      <alignment horizontal="left" wrapText="1"/>
    </xf>
    <xf numFmtId="0" fontId="5" fillId="0" borderId="28" xfId="0" applyFont="1" applyBorder="1" applyAlignment="1">
      <alignment horizontal="center" wrapText="1"/>
    </xf>
    <xf numFmtId="0" fontId="0" fillId="0" borderId="2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4" xfId="0" applyFill="1" applyBorder="1" applyAlignment="1"/>
    <xf numFmtId="0" fontId="0" fillId="0" borderId="9" xfId="0" applyFill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5" fillId="0" borderId="41" xfId="0" applyFont="1" applyBorder="1" applyAlignment="1">
      <alignment horizontal="center"/>
    </xf>
    <xf numFmtId="0" fontId="6" fillId="0" borderId="37" xfId="0" applyFont="1" applyBorder="1" applyAlignment="1">
      <alignment horizontal="center" vertical="top" wrapText="1"/>
    </xf>
    <xf numFmtId="49" fontId="0" fillId="0" borderId="37" xfId="0" applyNumberFormat="1" applyBorder="1" applyAlignment="1">
      <alignment horizontal="center" vertical="top" wrapText="1"/>
    </xf>
    <xf numFmtId="0" fontId="5" fillId="0" borderId="37" xfId="0" applyFont="1" applyBorder="1" applyAlignment="1">
      <alignment horizontal="center"/>
    </xf>
    <xf numFmtId="0" fontId="0" fillId="0" borderId="37" xfId="0" applyFill="1" applyBorder="1" applyAlignment="1">
      <alignment vertical="top"/>
    </xf>
    <xf numFmtId="0" fontId="0" fillId="0" borderId="37" xfId="0" applyFill="1" applyBorder="1" applyAlignment="1">
      <alignment horizontal="right" vertical="top"/>
    </xf>
    <xf numFmtId="4" fontId="0" fillId="0" borderId="38" xfId="0" applyNumberFormat="1" applyBorder="1" applyAlignment="1">
      <alignment vertical="top"/>
    </xf>
    <xf numFmtId="4" fontId="0" fillId="0" borderId="5" xfId="0" applyNumberFormat="1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vertical="top"/>
    </xf>
    <xf numFmtId="4" fontId="7" fillId="0" borderId="25" xfId="0" applyNumberFormat="1" applyFont="1" applyBorder="1"/>
    <xf numFmtId="49" fontId="0" fillId="0" borderId="2" xfId="0" applyNumberFormat="1" applyBorder="1" applyAlignment="1">
      <alignment vertical="top"/>
    </xf>
    <xf numFmtId="4" fontId="0" fillId="0" borderId="22" xfId="0" applyNumberFormat="1" applyBorder="1" applyAlignment="1">
      <alignment vertical="top"/>
    </xf>
    <xf numFmtId="0" fontId="0" fillId="0" borderId="9" xfId="0" applyBorder="1" applyAlignment="1"/>
    <xf numFmtId="0" fontId="5" fillId="0" borderId="14" xfId="0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5" xfId="0" applyBorder="1" applyAlignment="1"/>
    <xf numFmtId="0" fontId="0" fillId="0" borderId="5" xfId="0" applyBorder="1" applyAlignment="1">
      <alignment vertical="top"/>
    </xf>
    <xf numFmtId="0" fontId="5" fillId="0" borderId="0" xfId="0" applyFont="1" applyBorder="1" applyAlignment="1">
      <alignment horizontal="center" wrapText="1"/>
    </xf>
    <xf numFmtId="0" fontId="0" fillId="0" borderId="9" xfId="0" applyBorder="1" applyAlignment="1">
      <alignment vertical="top"/>
    </xf>
    <xf numFmtId="4" fontId="0" fillId="0" borderId="20" xfId="0" applyNumberFormat="1" applyBorder="1"/>
    <xf numFmtId="0" fontId="2" fillId="0" borderId="0" xfId="1" applyFont="1" applyBorder="1" applyAlignment="1">
      <alignment horizontal="right" vertical="top"/>
    </xf>
    <xf numFmtId="0" fontId="2" fillId="0" borderId="14" xfId="1" applyFont="1" applyBorder="1" applyAlignment="1">
      <alignment horizontal="right" vertical="top"/>
    </xf>
    <xf numFmtId="0" fontId="0" fillId="0" borderId="12" xfId="0" applyFill="1" applyBorder="1" applyAlignment="1">
      <alignment vertical="top" wrapText="1"/>
    </xf>
    <xf numFmtId="0" fontId="0" fillId="0" borderId="4" xfId="0" applyFill="1" applyBorder="1"/>
    <xf numFmtId="0" fontId="0" fillId="0" borderId="26" xfId="0" applyBorder="1" applyAlignment="1">
      <alignment horizontal="right" vertical="top"/>
    </xf>
    <xf numFmtId="4" fontId="0" fillId="0" borderId="39" xfId="0" applyNumberFormat="1" applyBorder="1"/>
    <xf numFmtId="0" fontId="0" fillId="0" borderId="39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5" fillId="0" borderId="5" xfId="0" applyFont="1" applyBorder="1" applyAlignment="1">
      <alignment horizontal="center" vertical="top" wrapText="1"/>
    </xf>
    <xf numFmtId="0" fontId="0" fillId="0" borderId="24" xfId="0" applyFill="1" applyBorder="1" applyAlignment="1">
      <alignment vertical="top"/>
    </xf>
    <xf numFmtId="0" fontId="0" fillId="0" borderId="35" xfId="0" applyBorder="1"/>
    <xf numFmtId="0" fontId="0" fillId="0" borderId="34" xfId="0" applyBorder="1" applyAlignment="1">
      <alignment vertical="top"/>
    </xf>
    <xf numFmtId="0" fontId="0" fillId="0" borderId="5" xfId="0" applyFont="1" applyBorder="1" applyAlignment="1">
      <alignment horizontal="center"/>
    </xf>
    <xf numFmtId="0" fontId="0" fillId="0" borderId="5" xfId="0" applyFill="1" applyBorder="1" applyAlignment="1">
      <alignment horizontal="right" vertical="top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2" xfId="0" applyBorder="1" applyAlignment="1">
      <alignment vertical="top"/>
    </xf>
    <xf numFmtId="0" fontId="5" fillId="0" borderId="34" xfId="0" applyFont="1" applyBorder="1" applyAlignment="1">
      <alignment horizontal="center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horizontal="right"/>
    </xf>
    <xf numFmtId="0" fontId="0" fillId="0" borderId="5" xfId="0" applyBorder="1" applyAlignment="1"/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5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13" xfId="0" applyFill="1" applyBorder="1" applyAlignment="1">
      <alignment vertical="top"/>
    </xf>
    <xf numFmtId="0" fontId="0" fillId="0" borderId="32" xfId="0" applyFill="1" applyBorder="1" applyAlignment="1">
      <alignment vertical="top"/>
    </xf>
    <xf numFmtId="0" fontId="0" fillId="0" borderId="13" xfId="0" applyBorder="1" applyAlignment="1"/>
    <xf numFmtId="0" fontId="0" fillId="0" borderId="12" xfId="0" applyFill="1" applyBorder="1" applyAlignment="1">
      <alignment vertical="top"/>
    </xf>
    <xf numFmtId="0" fontId="0" fillId="0" borderId="12" xfId="0" applyFill="1" applyBorder="1" applyAlignment="1">
      <alignment horizontal="right" vertical="top"/>
    </xf>
    <xf numFmtId="4" fontId="0" fillId="0" borderId="12" xfId="0" applyNumberFormat="1" applyFill="1" applyBorder="1" applyAlignment="1">
      <alignment vertical="top"/>
    </xf>
    <xf numFmtId="49" fontId="0" fillId="0" borderId="47" xfId="0" applyNumberFormat="1" applyBorder="1"/>
    <xf numFmtId="49" fontId="0" fillId="0" borderId="2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2" xfId="0" applyFont="1" applyBorder="1" applyAlignment="1">
      <alignment horizontal="right"/>
    </xf>
    <xf numFmtId="49" fontId="0" fillId="0" borderId="12" xfId="0" applyNumberFormat="1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49" fontId="0" fillId="0" borderId="47" xfId="0" applyNumberFormat="1" applyFont="1" applyFill="1" applyBorder="1" applyAlignment="1">
      <alignment vertical="top" wrapText="1"/>
    </xf>
    <xf numFmtId="49" fontId="0" fillId="0" borderId="10" xfId="0" applyNumberFormat="1" applyBorder="1"/>
    <xf numFmtId="0" fontId="6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6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4" fontId="0" fillId="0" borderId="9" xfId="0" applyNumberFormat="1" applyFill="1" applyBorder="1" applyAlignment="1">
      <alignment vertical="top"/>
    </xf>
    <xf numFmtId="0" fontId="6" fillId="0" borderId="21" xfId="0" applyFont="1" applyBorder="1" applyAlignment="1">
      <alignment horizontal="right" wrapText="1"/>
    </xf>
    <xf numFmtId="0" fontId="0" fillId="0" borderId="15" xfId="0" applyFill="1" applyBorder="1"/>
    <xf numFmtId="4" fontId="5" fillId="0" borderId="18" xfId="0" applyNumberFormat="1" applyFont="1" applyFill="1" applyBorder="1"/>
    <xf numFmtId="0" fontId="0" fillId="0" borderId="15" xfId="0" applyBorder="1" applyAlignment="1">
      <alignment horizontal="center" wrapText="1"/>
    </xf>
    <xf numFmtId="4" fontId="0" fillId="0" borderId="30" xfId="0" applyNumberFormat="1" applyFill="1" applyBorder="1" applyAlignment="1">
      <alignment vertical="top"/>
    </xf>
    <xf numFmtId="0" fontId="1" fillId="0" borderId="32" xfId="0" applyFont="1" applyBorder="1" applyAlignment="1">
      <alignment horizontal="center" vertical="top" wrapText="1"/>
    </xf>
    <xf numFmtId="4" fontId="0" fillId="0" borderId="2" xfId="0" applyNumberFormat="1" applyFill="1" applyBorder="1" applyAlignment="1">
      <alignment vertical="top"/>
    </xf>
    <xf numFmtId="0" fontId="6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1" fillId="0" borderId="37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1" fillId="0" borderId="37" xfId="0" applyFont="1" applyBorder="1" applyAlignment="1">
      <alignment vertical="top"/>
    </xf>
    <xf numFmtId="0" fontId="0" fillId="0" borderId="36" xfId="0" applyFill="1" applyBorder="1" applyAlignment="1">
      <alignment horizontal="right" vertical="top"/>
    </xf>
    <xf numFmtId="4" fontId="0" fillId="0" borderId="18" xfId="0" applyNumberFormat="1" applyFill="1" applyBorder="1" applyAlignment="1">
      <alignment vertical="top"/>
    </xf>
    <xf numFmtId="0" fontId="0" fillId="0" borderId="40" xfId="0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3" xfId="0" applyFill="1" applyBorder="1" applyAlignment="1">
      <alignment horizontal="right" vertical="top"/>
    </xf>
    <xf numFmtId="4" fontId="0" fillId="0" borderId="13" xfId="0" applyNumberFormat="1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7" xfId="0" applyBorder="1" applyAlignment="1">
      <alignment vertical="top"/>
    </xf>
    <xf numFmtId="49" fontId="0" fillId="0" borderId="14" xfId="0" applyNumberFormat="1" applyBorder="1" applyAlignment="1">
      <alignment horizontal="center" wrapText="1"/>
    </xf>
    <xf numFmtId="4" fontId="0" fillId="0" borderId="32" xfId="0" applyNumberFormat="1" applyBorder="1"/>
    <xf numFmtId="0" fontId="0" fillId="0" borderId="14" xfId="0" applyBorder="1" applyAlignment="1">
      <alignment vertical="top"/>
    </xf>
    <xf numFmtId="0" fontId="0" fillId="0" borderId="41" xfId="0" applyBorder="1" applyAlignment="1">
      <alignment horizontal="right" vertical="top" wrapText="1"/>
    </xf>
    <xf numFmtId="0" fontId="6" fillId="0" borderId="37" xfId="0" applyFont="1" applyBorder="1" applyAlignment="1">
      <alignment horizontal="center" wrapText="1"/>
    </xf>
    <xf numFmtId="0" fontId="0" fillId="0" borderId="37" xfId="0" applyBorder="1" applyAlignment="1">
      <alignment vertical="top" wrapText="1"/>
    </xf>
    <xf numFmtId="0" fontId="0" fillId="0" borderId="30" xfId="0" applyFont="1" applyBorder="1"/>
    <xf numFmtId="49" fontId="0" fillId="0" borderId="33" xfId="0" applyNumberFormat="1" applyBorder="1"/>
    <xf numFmtId="0" fontId="5" fillId="0" borderId="50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/>
    <xf numFmtId="0" fontId="0" fillId="0" borderId="4" xfId="0" applyBorder="1" applyAlignment="1">
      <alignment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4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5" xfId="0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2" xfId="0" applyFill="1" applyBorder="1" applyAlignment="1">
      <alignment vertical="top"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12" xfId="0" applyFill="1" applyBorder="1" applyAlignment="1">
      <alignment vertical="top" wrapText="1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5" fillId="0" borderId="2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26" xfId="0" applyFont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6" fillId="0" borderId="1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6" fillId="0" borderId="10" xfId="0" applyFont="1" applyBorder="1" applyAlignment="1">
      <alignment horizontal="right" vertical="top" wrapText="1"/>
    </xf>
    <xf numFmtId="0" fontId="0" fillId="0" borderId="17" xfId="0" applyBorder="1" applyAlignment="1">
      <alignment vertical="top" wrapText="1"/>
    </xf>
    <xf numFmtId="49" fontId="0" fillId="0" borderId="24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6" fillId="0" borderId="1" xfId="0" applyFont="1" applyBorder="1" applyAlignment="1">
      <alignment horizontal="right" vertical="top" wrapText="1"/>
    </xf>
    <xf numFmtId="0" fontId="0" fillId="0" borderId="50" xfId="0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49" fontId="8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28" xfId="0" applyFont="1" applyBorder="1" applyAlignment="1">
      <alignment horizontal="center" wrapText="1"/>
    </xf>
    <xf numFmtId="0" fontId="6" fillId="0" borderId="13" xfId="0" applyFont="1" applyBorder="1" applyAlignment="1">
      <alignment horizontal="right" vertical="top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0" fontId="5" fillId="0" borderId="17" xfId="0" applyFont="1" applyBorder="1" applyAlignment="1">
      <alignment horizontal="center" wrapText="1"/>
    </xf>
    <xf numFmtId="0" fontId="0" fillId="0" borderId="0" xfId="0" applyBorder="1" applyAlignment="1"/>
    <xf numFmtId="0" fontId="0" fillId="0" borderId="42" xfId="0" applyBorder="1" applyAlignment="1"/>
    <xf numFmtId="0" fontId="6" fillId="0" borderId="12" xfId="0" applyFont="1" applyBorder="1" applyAlignment="1">
      <alignment horizontal="center" wrapText="1"/>
    </xf>
    <xf numFmtId="0" fontId="0" fillId="0" borderId="30" xfId="0" applyBorder="1" applyAlignment="1"/>
    <xf numFmtId="0" fontId="0" fillId="0" borderId="3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4" xfId="0" applyBorder="1" applyAlignment="1"/>
    <xf numFmtId="0" fontId="0" fillId="0" borderId="15" xfId="0" applyBorder="1" applyAlignment="1"/>
    <xf numFmtId="0" fontId="0" fillId="0" borderId="9" xfId="0" applyBorder="1" applyAlignment="1">
      <alignment vertical="top"/>
    </xf>
    <xf numFmtId="0" fontId="0" fillId="0" borderId="50" xfId="0" applyBorder="1" applyAlignment="1">
      <alignment vertical="top"/>
    </xf>
    <xf numFmtId="0" fontId="6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77"/>
  <sheetViews>
    <sheetView tabSelected="1" topLeftCell="I1" zoomScaleNormal="100" workbookViewId="0">
      <selection activeCell="AB30" sqref="AB30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hidden="1" customWidth="1"/>
    <col min="13" max="13" width="18" customWidth="1"/>
    <col min="14" max="14" width="15.5703125" customWidth="1"/>
    <col min="15" max="15" width="11.28515625" customWidth="1"/>
    <col min="16" max="16" width="20.5703125" customWidth="1"/>
    <col min="17" max="17" width="14.7109375" customWidth="1"/>
    <col min="18" max="19" width="10.140625" bestFit="1" customWidth="1"/>
  </cols>
  <sheetData>
    <row r="3" spans="1:18" ht="19.5" x14ac:dyDescent="0.4">
      <c r="C3" s="2" t="s">
        <v>36</v>
      </c>
      <c r="K3" s="2" t="s">
        <v>132</v>
      </c>
    </row>
    <row r="7" spans="1:18" ht="15.75" thickBot="1" x14ac:dyDescent="0.3"/>
    <row r="8" spans="1:18" ht="26.25" x14ac:dyDescent="0.25">
      <c r="A8" s="1" t="s">
        <v>2</v>
      </c>
      <c r="B8" s="4" t="s">
        <v>3</v>
      </c>
      <c r="C8" s="4" t="s">
        <v>4</v>
      </c>
      <c r="D8" s="5" t="s">
        <v>5</v>
      </c>
      <c r="E8" s="5" t="s">
        <v>12</v>
      </c>
      <c r="F8" s="5" t="s">
        <v>6</v>
      </c>
      <c r="G8" s="18" t="s">
        <v>13</v>
      </c>
      <c r="I8" s="1" t="s">
        <v>2</v>
      </c>
      <c r="J8" s="4" t="s">
        <v>3</v>
      </c>
      <c r="K8" s="147" t="s">
        <v>72</v>
      </c>
      <c r="L8" s="4" t="s">
        <v>4</v>
      </c>
      <c r="M8" s="4" t="s">
        <v>4</v>
      </c>
      <c r="N8" s="5" t="s">
        <v>5</v>
      </c>
      <c r="O8" s="5" t="s">
        <v>12</v>
      </c>
      <c r="P8" s="5" t="s">
        <v>6</v>
      </c>
      <c r="Q8" s="18" t="s">
        <v>66</v>
      </c>
    </row>
    <row r="9" spans="1:18" ht="15.75" thickBot="1" x14ac:dyDescent="0.3">
      <c r="A9" s="37" t="s">
        <v>7</v>
      </c>
      <c r="B9" s="6"/>
      <c r="C9" s="6"/>
      <c r="D9" s="6" t="s">
        <v>8</v>
      </c>
      <c r="E9" s="6" t="s">
        <v>11</v>
      </c>
      <c r="F9" s="6" t="s">
        <v>9</v>
      </c>
      <c r="G9" s="21" t="s">
        <v>10</v>
      </c>
      <c r="I9" s="135" t="s">
        <v>7</v>
      </c>
      <c r="J9" s="130"/>
      <c r="K9" s="88"/>
      <c r="L9" s="88"/>
      <c r="M9" s="88"/>
      <c r="N9" s="88" t="s">
        <v>8</v>
      </c>
      <c r="O9" s="88" t="s">
        <v>11</v>
      </c>
      <c r="P9" s="88" t="s">
        <v>9</v>
      </c>
      <c r="Q9" s="136" t="s">
        <v>10</v>
      </c>
    </row>
    <row r="10" spans="1:18" ht="15.75" customHeight="1" x14ac:dyDescent="0.25">
      <c r="A10" s="89">
        <v>1</v>
      </c>
      <c r="B10" s="52" t="s">
        <v>30</v>
      </c>
      <c r="C10" s="23" t="s">
        <v>16</v>
      </c>
      <c r="D10" s="20" t="s">
        <v>38</v>
      </c>
      <c r="E10" s="23" t="s">
        <v>1</v>
      </c>
      <c r="F10" s="54" t="s">
        <v>37</v>
      </c>
      <c r="G10" s="58">
        <v>146880.95999999999</v>
      </c>
      <c r="I10" s="89">
        <v>1</v>
      </c>
      <c r="J10" s="132" t="s">
        <v>75</v>
      </c>
      <c r="K10" s="242" t="s">
        <v>81</v>
      </c>
      <c r="L10" s="23"/>
      <c r="M10" s="221" t="s">
        <v>83</v>
      </c>
      <c r="N10" s="299" t="s">
        <v>84</v>
      </c>
      <c r="O10" s="306" t="s">
        <v>1</v>
      </c>
      <c r="P10" s="244" t="s">
        <v>85</v>
      </c>
      <c r="Q10" s="103">
        <v>147018</v>
      </c>
    </row>
    <row r="11" spans="1:18" ht="15.75" thickBot="1" x14ac:dyDescent="0.3">
      <c r="A11" s="90"/>
      <c r="B11" s="57" t="s">
        <v>39</v>
      </c>
      <c r="C11" s="32"/>
      <c r="D11" s="31"/>
      <c r="E11" s="32"/>
      <c r="F11" s="47"/>
      <c r="G11" s="24"/>
      <c r="I11" s="90"/>
      <c r="J11" s="133"/>
      <c r="K11" s="243" t="s">
        <v>82</v>
      </c>
      <c r="L11" s="32"/>
      <c r="M11" s="31"/>
      <c r="N11" s="300"/>
      <c r="O11" s="307"/>
      <c r="P11" s="226"/>
      <c r="Q11" s="128"/>
    </row>
    <row r="12" spans="1:18" x14ac:dyDescent="0.25">
      <c r="A12" s="99">
        <v>2</v>
      </c>
      <c r="B12" s="52" t="s">
        <v>30</v>
      </c>
      <c r="C12" s="20" t="s">
        <v>0</v>
      </c>
      <c r="D12" s="23" t="s">
        <v>31</v>
      </c>
      <c r="E12" s="97" t="s">
        <v>1</v>
      </c>
      <c r="F12" s="83" t="s">
        <v>40</v>
      </c>
      <c r="G12" s="98">
        <v>130947.92</v>
      </c>
      <c r="I12" s="164">
        <v>2</v>
      </c>
      <c r="J12" s="165" t="s">
        <v>75</v>
      </c>
      <c r="K12" s="245" t="s">
        <v>81</v>
      </c>
      <c r="L12" s="166"/>
      <c r="M12" s="299" t="s">
        <v>87</v>
      </c>
      <c r="N12" s="301" t="s">
        <v>88</v>
      </c>
      <c r="O12" s="309" t="s">
        <v>1</v>
      </c>
      <c r="P12" s="304" t="s">
        <v>89</v>
      </c>
      <c r="Q12" s="303">
        <v>300224</v>
      </c>
    </row>
    <row r="13" spans="1:18" ht="15.75" thickBot="1" x14ac:dyDescent="0.3">
      <c r="A13" s="99"/>
      <c r="B13" s="56" t="s">
        <v>32</v>
      </c>
      <c r="C13" s="59"/>
      <c r="D13" s="8"/>
      <c r="E13" s="100" t="s">
        <v>1</v>
      </c>
      <c r="F13" s="101" t="s">
        <v>42</v>
      </c>
      <c r="G13" s="102">
        <v>1727.61</v>
      </c>
      <c r="I13" s="168"/>
      <c r="J13" s="169"/>
      <c r="K13" s="246" t="s">
        <v>86</v>
      </c>
      <c r="L13" s="170"/>
      <c r="M13" s="300"/>
      <c r="N13" s="302"/>
      <c r="O13" s="296"/>
      <c r="P13" s="305"/>
      <c r="Q13" s="302"/>
    </row>
    <row r="14" spans="1:18" ht="15.75" hidden="1" thickBot="1" x14ac:dyDescent="0.3">
      <c r="A14" s="99"/>
      <c r="B14" s="56"/>
      <c r="C14" s="59"/>
      <c r="D14" s="8"/>
      <c r="E14" s="97" t="s">
        <v>1</v>
      </c>
      <c r="F14" s="83" t="s">
        <v>50</v>
      </c>
      <c r="G14" s="98">
        <v>16343.38</v>
      </c>
      <c r="I14" s="99"/>
      <c r="J14" s="134"/>
      <c r="K14" s="56"/>
      <c r="L14" s="8"/>
      <c r="M14" s="197"/>
      <c r="N14" s="8"/>
      <c r="O14" s="167"/>
      <c r="P14" s="151"/>
      <c r="Q14" s="152"/>
    </row>
    <row r="15" spans="1:18" ht="15.75" hidden="1" thickBot="1" x14ac:dyDescent="0.3">
      <c r="A15" s="90"/>
      <c r="B15" s="56"/>
      <c r="C15" s="59"/>
      <c r="D15" s="31"/>
      <c r="E15" s="100" t="s">
        <v>1</v>
      </c>
      <c r="F15" s="101" t="s">
        <v>41</v>
      </c>
      <c r="G15" s="102">
        <v>5262.92</v>
      </c>
      <c r="I15" s="99"/>
      <c r="J15" s="134"/>
      <c r="K15" s="56"/>
      <c r="L15" s="8"/>
      <c r="M15" s="197"/>
      <c r="N15" s="59"/>
      <c r="O15" s="100"/>
      <c r="P15" s="101"/>
      <c r="Q15" s="201"/>
    </row>
    <row r="16" spans="1:18" ht="15.75" thickBot="1" x14ac:dyDescent="0.3">
      <c r="A16" s="20" t="s">
        <v>43</v>
      </c>
      <c r="B16" s="91" t="s">
        <v>1</v>
      </c>
      <c r="C16" s="92" t="s">
        <v>44</v>
      </c>
      <c r="D16" s="103">
        <v>323234.8</v>
      </c>
      <c r="F16" s="162">
        <v>3</v>
      </c>
      <c r="G16" s="163" t="s">
        <v>75</v>
      </c>
      <c r="H16" s="161"/>
      <c r="I16" s="293">
        <v>3</v>
      </c>
      <c r="J16" s="295" t="s">
        <v>75</v>
      </c>
      <c r="K16" s="247" t="s">
        <v>81</v>
      </c>
      <c r="L16" s="204"/>
      <c r="M16" s="221" t="s">
        <v>79</v>
      </c>
      <c r="N16" s="297" t="s">
        <v>91</v>
      </c>
      <c r="O16" s="301" t="s">
        <v>1</v>
      </c>
      <c r="P16" s="304" t="s">
        <v>92</v>
      </c>
      <c r="Q16" s="303">
        <f>342480.58-42379.24</f>
        <v>300101.34000000003</v>
      </c>
      <c r="R16" s="292" t="s">
        <v>130</v>
      </c>
    </row>
    <row r="17" spans="1:22" ht="15.75" thickBot="1" x14ac:dyDescent="0.3">
      <c r="A17" s="8"/>
      <c r="B17" s="69"/>
      <c r="C17" s="101"/>
      <c r="D17" s="48"/>
      <c r="F17" s="202"/>
      <c r="G17" s="203"/>
      <c r="H17" s="161"/>
      <c r="I17" s="294"/>
      <c r="J17" s="296"/>
      <c r="K17" s="268" t="s">
        <v>90</v>
      </c>
      <c r="L17" s="269"/>
      <c r="M17" s="9"/>
      <c r="N17" s="298"/>
      <c r="O17" s="302"/>
      <c r="P17" s="305"/>
      <c r="Q17" s="300"/>
      <c r="R17" s="292"/>
    </row>
    <row r="18" spans="1:22" ht="15.75" customHeight="1" thickBot="1" x14ac:dyDescent="0.3">
      <c r="A18" s="345"/>
      <c r="B18" s="345"/>
      <c r="C18" s="345"/>
      <c r="D18" s="345">
        <f>SUM(G10:G16)</f>
        <v>301162.78999999998</v>
      </c>
      <c r="E18" s="345"/>
      <c r="F18" s="345" t="s">
        <v>68</v>
      </c>
      <c r="G18" s="195"/>
      <c r="H18" s="195"/>
      <c r="I18" s="312" t="s">
        <v>17</v>
      </c>
      <c r="J18" s="313"/>
      <c r="K18" s="313"/>
      <c r="L18" s="313"/>
      <c r="M18" s="313"/>
      <c r="N18" s="313">
        <f>SUM(Q10:Q16)</f>
        <v>747343.34000000008</v>
      </c>
      <c r="O18" s="313"/>
      <c r="P18" s="314"/>
      <c r="Q18" s="131">
        <f>Q10+Q12+Q16</f>
        <v>747343.34000000008</v>
      </c>
    </row>
    <row r="19" spans="1:22" ht="15.75" hidden="1" customHeight="1" thickBot="1" x14ac:dyDescent="0.3">
      <c r="A19" s="106">
        <v>1</v>
      </c>
      <c r="B19" s="75" t="s">
        <v>30</v>
      </c>
      <c r="C19" s="30" t="s">
        <v>24</v>
      </c>
      <c r="D19" s="107" t="s">
        <v>35</v>
      </c>
      <c r="E19" s="3" t="s">
        <v>28</v>
      </c>
      <c r="F19" s="33" t="s">
        <v>45</v>
      </c>
      <c r="G19" s="81">
        <v>553.36</v>
      </c>
      <c r="I19" s="330"/>
      <c r="J19" s="142"/>
      <c r="K19" s="332"/>
      <c r="L19" s="143"/>
      <c r="M19" s="334"/>
      <c r="N19" s="301"/>
      <c r="O19" s="73"/>
      <c r="P19" s="43"/>
      <c r="Q19" s="42"/>
    </row>
    <row r="20" spans="1:22" ht="15.75" hidden="1" customHeight="1" x14ac:dyDescent="0.25">
      <c r="A20" s="108"/>
      <c r="B20" s="52"/>
      <c r="C20" s="23"/>
      <c r="D20" s="20"/>
      <c r="E20" s="72" t="s">
        <v>28</v>
      </c>
      <c r="F20" s="104" t="s">
        <v>46</v>
      </c>
      <c r="G20" s="105">
        <v>634.9</v>
      </c>
      <c r="I20" s="331"/>
      <c r="J20" s="137"/>
      <c r="K20" s="333"/>
      <c r="L20" s="138"/>
      <c r="M20" s="333"/>
      <c r="N20" s="302"/>
      <c r="O20" s="72"/>
      <c r="P20" s="104"/>
      <c r="Q20" s="144"/>
    </row>
    <row r="21" spans="1:22" ht="15.75" hidden="1" customHeight="1" x14ac:dyDescent="0.25">
      <c r="A21" s="109"/>
      <c r="B21" s="56"/>
      <c r="C21" s="9"/>
      <c r="D21" s="76"/>
      <c r="E21" s="3" t="s">
        <v>1</v>
      </c>
      <c r="F21" s="33" t="s">
        <v>47</v>
      </c>
      <c r="G21" s="81">
        <v>3232.4</v>
      </c>
      <c r="I21" s="331"/>
      <c r="J21" s="139"/>
      <c r="K21" s="333"/>
      <c r="L21" s="140"/>
      <c r="M21" s="333"/>
      <c r="N21" s="302"/>
      <c r="O21" s="3"/>
      <c r="P21" s="33"/>
      <c r="Q21" s="39"/>
    </row>
    <row r="22" spans="1:22" ht="15.75" hidden="1" customHeight="1" thickBot="1" x14ac:dyDescent="0.3">
      <c r="A22" s="109"/>
      <c r="B22" s="56"/>
      <c r="C22" s="9"/>
      <c r="D22" s="76"/>
      <c r="E22" s="30" t="s">
        <v>28</v>
      </c>
      <c r="F22" s="28" t="s">
        <v>49</v>
      </c>
      <c r="G22" s="112">
        <v>1219.1300000000001</v>
      </c>
      <c r="I22" s="331"/>
      <c r="J22" s="139"/>
      <c r="K22" s="333"/>
      <c r="L22" s="140"/>
      <c r="M22" s="333"/>
      <c r="N22" s="302"/>
      <c r="O22" s="30"/>
      <c r="P22" s="28"/>
      <c r="Q22" s="85"/>
    </row>
    <row r="23" spans="1:22" ht="15.75" hidden="1" customHeight="1" thickBot="1" x14ac:dyDescent="0.3">
      <c r="A23" s="93"/>
      <c r="B23" s="110"/>
      <c r="C23" s="72"/>
      <c r="D23" s="111"/>
      <c r="E23" s="3" t="s">
        <v>28</v>
      </c>
      <c r="F23" s="33" t="s">
        <v>48</v>
      </c>
      <c r="G23" s="81">
        <v>529.24</v>
      </c>
      <c r="I23" s="331"/>
      <c r="J23" s="211"/>
      <c r="K23" s="333"/>
      <c r="L23" s="198"/>
      <c r="M23" s="333"/>
      <c r="N23" s="302"/>
      <c r="O23" s="7"/>
      <c r="P23" s="34"/>
      <c r="Q23" s="129"/>
    </row>
    <row r="24" spans="1:22" ht="15.75" hidden="1" customHeight="1" x14ac:dyDescent="0.25">
      <c r="A24" s="199"/>
      <c r="B24" s="127"/>
      <c r="C24" s="8"/>
      <c r="D24" s="8"/>
      <c r="E24" s="8"/>
      <c r="F24" s="44"/>
      <c r="G24" s="210"/>
      <c r="I24" s="230"/>
      <c r="J24" s="350"/>
      <c r="K24" s="192"/>
      <c r="L24" s="200"/>
      <c r="M24" s="299"/>
      <c r="N24" s="221"/>
      <c r="O24" s="299"/>
      <c r="P24" s="228"/>
      <c r="Q24" s="260"/>
    </row>
    <row r="25" spans="1:22" ht="15.75" hidden="1" customHeight="1" thickBot="1" x14ac:dyDescent="0.3">
      <c r="A25" s="199"/>
      <c r="B25" s="127"/>
      <c r="C25" s="8"/>
      <c r="D25" s="8"/>
      <c r="E25" s="8"/>
      <c r="F25" s="44"/>
      <c r="G25" s="210"/>
      <c r="I25" s="231"/>
      <c r="J25" s="351"/>
      <c r="K25" s="222"/>
      <c r="L25" s="200"/>
      <c r="M25" s="300"/>
      <c r="N25" s="225"/>
      <c r="O25" s="300"/>
      <c r="P25" s="229"/>
      <c r="Q25" s="222"/>
    </row>
    <row r="26" spans="1:22" ht="15.75" customHeight="1" thickBot="1" x14ac:dyDescent="0.3">
      <c r="A26" s="346" t="s">
        <v>18</v>
      </c>
      <c r="B26" s="347"/>
      <c r="C26" s="347"/>
      <c r="D26" s="347"/>
      <c r="E26" s="348"/>
      <c r="F26" s="349"/>
      <c r="G26" s="115">
        <f>SUM(G19:G23)</f>
        <v>6169.03</v>
      </c>
      <c r="I26" s="312" t="s">
        <v>76</v>
      </c>
      <c r="J26" s="313"/>
      <c r="K26" s="313"/>
      <c r="L26" s="313"/>
      <c r="M26" s="313"/>
      <c r="N26" s="313"/>
      <c r="O26" s="313"/>
      <c r="P26" s="314"/>
      <c r="Q26" s="17">
        <f>SUM(Q24:Q25)</f>
        <v>0</v>
      </c>
      <c r="V26" s="291"/>
    </row>
    <row r="27" spans="1:22" ht="15.75" customHeight="1" thickBot="1" x14ac:dyDescent="0.3">
      <c r="A27" s="116">
        <v>1</v>
      </c>
      <c r="B27" s="82" t="s">
        <v>51</v>
      </c>
      <c r="C27" s="40" t="s">
        <v>15</v>
      </c>
      <c r="D27" s="113" t="s">
        <v>52</v>
      </c>
      <c r="E27" s="27" t="s">
        <v>1</v>
      </c>
      <c r="F27" s="22" t="s">
        <v>50</v>
      </c>
      <c r="G27" s="58">
        <v>279638.62</v>
      </c>
      <c r="I27" s="323">
        <v>1</v>
      </c>
      <c r="J27" s="321" t="s">
        <v>67</v>
      </c>
      <c r="K27" s="156" t="s">
        <v>105</v>
      </c>
      <c r="L27" s="40"/>
      <c r="M27" s="299" t="s">
        <v>79</v>
      </c>
      <c r="N27" s="299" t="s">
        <v>107</v>
      </c>
      <c r="O27" s="299" t="s">
        <v>1</v>
      </c>
      <c r="P27" s="335" t="s">
        <v>99</v>
      </c>
      <c r="Q27" s="303">
        <v>246208.11</v>
      </c>
      <c r="R27" s="292" t="s">
        <v>130</v>
      </c>
      <c r="S27" s="70"/>
    </row>
    <row r="28" spans="1:22" ht="15.75" thickBot="1" x14ac:dyDescent="0.3">
      <c r="A28" s="116"/>
      <c r="B28" s="87" t="s">
        <v>53</v>
      </c>
      <c r="C28" s="41"/>
      <c r="D28" s="114"/>
      <c r="E28" s="15"/>
      <c r="F28" s="35"/>
      <c r="G28" s="50"/>
      <c r="I28" s="324"/>
      <c r="J28" s="322"/>
      <c r="K28" s="7" t="s">
        <v>106</v>
      </c>
      <c r="L28" s="36"/>
      <c r="M28" s="308"/>
      <c r="N28" s="302"/>
      <c r="O28" s="308"/>
      <c r="P28" s="305"/>
      <c r="Q28" s="302"/>
      <c r="R28" s="292"/>
      <c r="S28" t="s">
        <v>131</v>
      </c>
    </row>
    <row r="29" spans="1:22" ht="15.75" thickBot="1" x14ac:dyDescent="0.3">
      <c r="A29" s="116"/>
      <c r="B29" s="150"/>
      <c r="C29" s="36"/>
      <c r="D29" s="205"/>
      <c r="E29" s="23"/>
      <c r="F29" s="22"/>
      <c r="G29" s="58"/>
      <c r="I29" s="206">
        <v>2</v>
      </c>
      <c r="J29" s="321" t="s">
        <v>67</v>
      </c>
      <c r="K29" s="248" t="s">
        <v>81</v>
      </c>
      <c r="L29" s="40"/>
      <c r="M29" s="301" t="s">
        <v>27</v>
      </c>
      <c r="N29" s="299" t="s">
        <v>109</v>
      </c>
      <c r="O29" s="271" t="s">
        <v>1</v>
      </c>
      <c r="P29" s="274" t="s">
        <v>110</v>
      </c>
      <c r="Q29" s="275">
        <v>136977.79</v>
      </c>
    </row>
    <row r="30" spans="1:22" ht="15.75" thickBot="1" x14ac:dyDescent="0.3">
      <c r="A30" s="116"/>
      <c r="B30" s="150"/>
      <c r="C30" s="36"/>
      <c r="D30" s="205"/>
      <c r="E30" s="23"/>
      <c r="F30" s="22"/>
      <c r="G30" s="58"/>
      <c r="I30" s="196"/>
      <c r="J30" s="352"/>
      <c r="K30" s="12" t="s">
        <v>108</v>
      </c>
      <c r="L30" s="41"/>
      <c r="M30" s="302"/>
      <c r="N30" s="300"/>
      <c r="O30" s="270" t="s">
        <v>1</v>
      </c>
      <c r="P30" s="43" t="s">
        <v>126</v>
      </c>
      <c r="Q30" s="120">
        <v>407</v>
      </c>
    </row>
    <row r="31" spans="1:22" ht="15.75" customHeight="1" thickBot="1" x14ac:dyDescent="0.3">
      <c r="A31" s="116">
        <v>2</v>
      </c>
      <c r="B31" s="52" t="s">
        <v>30</v>
      </c>
      <c r="C31" s="40" t="s">
        <v>25</v>
      </c>
      <c r="D31" s="66" t="s">
        <v>54</v>
      </c>
      <c r="E31" s="23" t="s">
        <v>1</v>
      </c>
      <c r="F31" s="22" t="s">
        <v>44</v>
      </c>
      <c r="G31" s="58">
        <v>315868.13</v>
      </c>
      <c r="I31" s="328">
        <v>3</v>
      </c>
      <c r="J31" s="325" t="s">
        <v>67</v>
      </c>
      <c r="K31" s="241" t="s">
        <v>105</v>
      </c>
      <c r="L31" s="40"/>
      <c r="M31" s="310" t="s">
        <v>112</v>
      </c>
      <c r="N31" s="310" t="s">
        <v>113</v>
      </c>
      <c r="O31" s="272" t="s">
        <v>1</v>
      </c>
      <c r="P31" s="22" t="s">
        <v>89</v>
      </c>
      <c r="Q31" s="103">
        <v>432240.44</v>
      </c>
    </row>
    <row r="32" spans="1:22" ht="16.5" customHeight="1" thickBot="1" x14ac:dyDescent="0.3">
      <c r="A32" s="117"/>
      <c r="B32" s="57" t="s">
        <v>55</v>
      </c>
      <c r="C32" s="41"/>
      <c r="D32" s="45"/>
      <c r="E32" s="32"/>
      <c r="F32" s="53"/>
      <c r="G32" s="24"/>
      <c r="I32" s="329"/>
      <c r="J32" s="326"/>
      <c r="K32" s="77" t="s">
        <v>111</v>
      </c>
      <c r="L32" s="41"/>
      <c r="M32" s="311"/>
      <c r="N32" s="311"/>
      <c r="O32" s="273"/>
      <c r="P32" s="53"/>
      <c r="Q32" s="128"/>
    </row>
    <row r="33" spans="1:17" ht="15.75" hidden="1" customHeight="1" thickBot="1" x14ac:dyDescent="0.3">
      <c r="A33" s="117">
        <v>3</v>
      </c>
      <c r="B33" s="52" t="s">
        <v>30</v>
      </c>
      <c r="C33" s="36" t="s">
        <v>27</v>
      </c>
      <c r="D33" s="64" t="s">
        <v>33</v>
      </c>
      <c r="E33" s="30" t="s">
        <v>1</v>
      </c>
      <c r="F33" s="84" t="s">
        <v>56</v>
      </c>
      <c r="G33" s="68">
        <v>39799.230000000003</v>
      </c>
      <c r="I33" s="328"/>
      <c r="J33" s="325"/>
      <c r="K33" s="241" t="s">
        <v>105</v>
      </c>
      <c r="L33" s="36"/>
      <c r="M33" s="36"/>
      <c r="N33" s="64"/>
      <c r="O33" s="30"/>
      <c r="P33" s="208"/>
      <c r="Q33" s="207"/>
    </row>
    <row r="34" spans="1:17" ht="17.25" hidden="1" customHeight="1" thickBot="1" x14ac:dyDescent="0.3">
      <c r="A34" s="117"/>
      <c r="B34" s="57" t="s">
        <v>34</v>
      </c>
      <c r="C34" s="32"/>
      <c r="D34" s="31"/>
      <c r="E34" s="32"/>
      <c r="F34" s="118"/>
      <c r="G34" s="119"/>
      <c r="I34" s="329"/>
      <c r="J34" s="327"/>
      <c r="K34" s="77" t="s">
        <v>111</v>
      </c>
      <c r="L34" s="32"/>
      <c r="M34" s="32"/>
      <c r="N34" s="31"/>
      <c r="O34" s="32"/>
      <c r="P34" s="209"/>
      <c r="Q34" s="24"/>
    </row>
    <row r="35" spans="1:17" ht="15.75" thickBot="1" x14ac:dyDescent="0.3">
      <c r="A35" s="336" t="s">
        <v>26</v>
      </c>
      <c r="B35" s="319"/>
      <c r="C35" s="337"/>
      <c r="D35" s="337"/>
      <c r="E35" s="319"/>
      <c r="F35" s="320"/>
      <c r="G35" s="55">
        <f>SUM(G27:G34)</f>
        <v>635305.98</v>
      </c>
      <c r="I35" s="315" t="s">
        <v>26</v>
      </c>
      <c r="J35" s="316"/>
      <c r="K35" s="316"/>
      <c r="L35" s="316"/>
      <c r="M35" s="316"/>
      <c r="N35" s="316"/>
      <c r="O35" s="316"/>
      <c r="P35" s="317"/>
      <c r="Q35" s="141">
        <f>SUM(Q27:Q34)</f>
        <v>815833.34000000008</v>
      </c>
    </row>
    <row r="36" spans="1:17" ht="30" x14ac:dyDescent="0.25">
      <c r="A36" s="51">
        <v>1</v>
      </c>
      <c r="B36" s="65" t="s">
        <v>30</v>
      </c>
      <c r="C36" s="46" t="s">
        <v>19</v>
      </c>
      <c r="D36" s="40" t="s">
        <v>57</v>
      </c>
      <c r="E36" s="73" t="s">
        <v>1</v>
      </c>
      <c r="F36" s="43" t="s">
        <v>58</v>
      </c>
      <c r="G36" s="120">
        <v>4474.07</v>
      </c>
      <c r="I36" s="171">
        <v>1</v>
      </c>
      <c r="J36" s="172" t="s">
        <v>69</v>
      </c>
      <c r="K36" s="233" t="s">
        <v>104</v>
      </c>
      <c r="L36" s="173"/>
      <c r="M36" s="221" t="s">
        <v>100</v>
      </c>
      <c r="N36" s="236" t="s">
        <v>101</v>
      </c>
      <c r="O36" s="223" t="s">
        <v>1</v>
      </c>
      <c r="P36" s="239" t="s">
        <v>102</v>
      </c>
      <c r="Q36" s="193">
        <v>5179.8100000000004</v>
      </c>
    </row>
    <row r="37" spans="1:17" ht="15.75" thickBot="1" x14ac:dyDescent="0.3">
      <c r="A37" s="71"/>
      <c r="B37" s="94"/>
      <c r="C37" s="95"/>
      <c r="D37" s="41"/>
      <c r="E37" s="30"/>
      <c r="F37" s="28"/>
      <c r="G37" s="60"/>
      <c r="I37" s="174"/>
      <c r="J37" s="224"/>
      <c r="K37" s="232"/>
      <c r="L37" s="175"/>
      <c r="M37" s="176"/>
      <c r="N37" s="177"/>
      <c r="O37" s="30" t="s">
        <v>1</v>
      </c>
      <c r="P37" s="28" t="s">
        <v>103</v>
      </c>
      <c r="Q37" s="60">
        <v>4347.07</v>
      </c>
    </row>
    <row r="38" spans="1:17" ht="30.75" hidden="1" thickBot="1" x14ac:dyDescent="0.3">
      <c r="A38" s="123">
        <v>2</v>
      </c>
      <c r="B38" s="52" t="s">
        <v>30</v>
      </c>
      <c r="C38" s="20" t="s">
        <v>20</v>
      </c>
      <c r="D38" s="23" t="s">
        <v>59</v>
      </c>
      <c r="E38" s="30" t="s">
        <v>1</v>
      </c>
      <c r="F38" s="86" t="s">
        <v>60</v>
      </c>
      <c r="G38" s="68">
        <v>638.22</v>
      </c>
      <c r="I38" s="145">
        <v>2</v>
      </c>
      <c r="J38" s="146" t="s">
        <v>69</v>
      </c>
      <c r="K38" s="49"/>
      <c r="L38" s="25"/>
      <c r="M38" s="25"/>
      <c r="N38" s="16"/>
      <c r="O38" s="25"/>
      <c r="P38" s="26"/>
      <c r="Q38" s="29"/>
    </row>
    <row r="39" spans="1:17" ht="15.75" thickBot="1" x14ac:dyDescent="0.3">
      <c r="A39" s="123"/>
      <c r="B39" s="52"/>
      <c r="C39" s="20"/>
      <c r="D39" s="23"/>
      <c r="E39" s="31"/>
      <c r="F39" s="41"/>
      <c r="G39" s="128"/>
      <c r="I39" s="341">
        <v>2</v>
      </c>
      <c r="J39" s="343" t="s">
        <v>69</v>
      </c>
      <c r="K39" s="192" t="s">
        <v>93</v>
      </c>
      <c r="L39" s="143"/>
      <c r="M39" s="299" t="s">
        <v>80</v>
      </c>
      <c r="N39" s="301" t="s">
        <v>95</v>
      </c>
      <c r="O39" s="3" t="s">
        <v>1</v>
      </c>
      <c r="P39" s="33" t="s">
        <v>96</v>
      </c>
      <c r="Q39" s="98">
        <v>169469.16</v>
      </c>
    </row>
    <row r="40" spans="1:17" ht="15.75" thickBot="1" x14ac:dyDescent="0.3">
      <c r="A40" s="123"/>
      <c r="B40" s="52"/>
      <c r="C40" s="20"/>
      <c r="D40" s="23"/>
      <c r="E40" s="31"/>
      <c r="F40" s="41"/>
      <c r="G40" s="128"/>
      <c r="I40" s="342"/>
      <c r="J40" s="344"/>
      <c r="K40" s="302" t="s">
        <v>94</v>
      </c>
      <c r="L40" s="143"/>
      <c r="M40" s="302"/>
      <c r="N40" s="302"/>
      <c r="O40" s="3" t="s">
        <v>1</v>
      </c>
      <c r="P40" s="33" t="s">
        <v>97</v>
      </c>
      <c r="Q40" s="98">
        <v>5173.71</v>
      </c>
    </row>
    <row r="41" spans="1:17" ht="15.75" thickBot="1" x14ac:dyDescent="0.3">
      <c r="A41" s="123"/>
      <c r="B41" s="52"/>
      <c r="C41" s="20"/>
      <c r="D41" s="23"/>
      <c r="E41" s="31"/>
      <c r="F41" s="41"/>
      <c r="G41" s="128"/>
      <c r="I41" s="342"/>
      <c r="J41" s="344"/>
      <c r="K41" s="302"/>
      <c r="L41" s="143"/>
      <c r="M41" s="302"/>
      <c r="N41" s="302"/>
      <c r="O41" s="3" t="s">
        <v>1</v>
      </c>
      <c r="P41" s="33" t="s">
        <v>98</v>
      </c>
      <c r="Q41" s="98">
        <v>5314.88</v>
      </c>
    </row>
    <row r="42" spans="1:17" ht="30.75" thickBot="1" x14ac:dyDescent="0.3">
      <c r="A42" s="123">
        <v>3</v>
      </c>
      <c r="B42" s="121" t="s">
        <v>61</v>
      </c>
      <c r="C42" s="25" t="s">
        <v>0</v>
      </c>
      <c r="D42" s="67" t="s">
        <v>62</v>
      </c>
      <c r="E42" s="25" t="s">
        <v>1</v>
      </c>
      <c r="F42" s="38" t="s">
        <v>50</v>
      </c>
      <c r="G42" s="122">
        <v>521765</v>
      </c>
      <c r="I42" s="342"/>
      <c r="J42" s="344"/>
      <c r="K42" s="302"/>
      <c r="L42" s="272"/>
      <c r="M42" s="302"/>
      <c r="N42" s="302"/>
      <c r="O42" s="7" t="s">
        <v>1</v>
      </c>
      <c r="P42" s="34" t="s">
        <v>99</v>
      </c>
      <c r="Q42" s="158">
        <v>196704.74</v>
      </c>
    </row>
    <row r="43" spans="1:17" ht="30.75" thickBot="1" x14ac:dyDescent="0.3">
      <c r="A43" s="249"/>
      <c r="B43" s="278"/>
      <c r="C43" s="16"/>
      <c r="D43" s="67"/>
      <c r="E43" s="16"/>
      <c r="F43" s="38"/>
      <c r="G43" s="279"/>
      <c r="I43" s="281">
        <v>3</v>
      </c>
      <c r="J43" s="282" t="s">
        <v>69</v>
      </c>
      <c r="K43" s="283" t="s">
        <v>127</v>
      </c>
      <c r="L43" s="280"/>
      <c r="M43" s="25" t="s">
        <v>73</v>
      </c>
      <c r="N43" s="26" t="s">
        <v>128</v>
      </c>
      <c r="O43" s="25" t="s">
        <v>1</v>
      </c>
      <c r="P43" s="35" t="s">
        <v>129</v>
      </c>
      <c r="Q43" s="29">
        <v>4276.41</v>
      </c>
    </row>
    <row r="44" spans="1:17" ht="15.75" thickBot="1" x14ac:dyDescent="0.3">
      <c r="A44" s="336" t="s">
        <v>21</v>
      </c>
      <c r="B44" s="337"/>
      <c r="C44" s="337"/>
      <c r="D44" s="337"/>
      <c r="E44" s="337"/>
      <c r="F44" s="338"/>
      <c r="G44" s="115">
        <f>SUM(G36:G42)</f>
        <v>526877.29</v>
      </c>
      <c r="I44" s="318" t="s">
        <v>70</v>
      </c>
      <c r="J44" s="319"/>
      <c r="K44" s="319"/>
      <c r="L44" s="319"/>
      <c r="M44" s="319"/>
      <c r="N44" s="319"/>
      <c r="O44" s="319"/>
      <c r="P44" s="320"/>
      <c r="Q44" s="55">
        <f>SUM(Q36:Q43)</f>
        <v>390465.77999999997</v>
      </c>
    </row>
    <row r="45" spans="1:17" ht="30.75" hidden="1" thickBot="1" x14ac:dyDescent="0.3">
      <c r="A45" s="159"/>
      <c r="B45" s="160"/>
      <c r="C45" s="160"/>
      <c r="D45" s="160"/>
      <c r="E45" s="159"/>
      <c r="F45" s="159"/>
      <c r="G45" s="115"/>
      <c r="I45" s="180">
        <v>1</v>
      </c>
      <c r="J45" s="181" t="s">
        <v>71</v>
      </c>
      <c r="K45" s="182"/>
      <c r="L45" s="183"/>
      <c r="M45" s="143" t="s">
        <v>74</v>
      </c>
      <c r="N45" s="184"/>
      <c r="O45" s="143" t="s">
        <v>1</v>
      </c>
      <c r="P45" s="185"/>
      <c r="Q45" s="186"/>
    </row>
    <row r="46" spans="1:17" ht="30.75" hidden="1" thickBot="1" x14ac:dyDescent="0.3">
      <c r="A46" s="123">
        <v>1</v>
      </c>
      <c r="B46" s="124" t="s">
        <v>30</v>
      </c>
      <c r="C46" s="20" t="s">
        <v>23</v>
      </c>
      <c r="D46" s="40" t="s">
        <v>63</v>
      </c>
      <c r="E46" s="3" t="s">
        <v>1</v>
      </c>
      <c r="F46" s="125" t="s">
        <v>64</v>
      </c>
      <c r="G46" s="74">
        <v>269246.51</v>
      </c>
      <c r="H46" s="179"/>
      <c r="I46" s="251">
        <v>2</v>
      </c>
      <c r="J46" s="252" t="s">
        <v>71</v>
      </c>
      <c r="K46" s="220"/>
      <c r="L46" s="227" t="s">
        <v>23</v>
      </c>
      <c r="M46" s="225" t="str">
        <f>UPPER(L46)</f>
        <v>ADEN FARM SRL</v>
      </c>
      <c r="N46" s="225"/>
      <c r="O46" s="225" t="s">
        <v>1</v>
      </c>
      <c r="P46" s="216"/>
      <c r="Q46" s="187"/>
    </row>
    <row r="47" spans="1:17" ht="30.75" thickBot="1" x14ac:dyDescent="0.3">
      <c r="A47" s="249"/>
      <c r="B47" s="250"/>
      <c r="C47" s="23"/>
      <c r="D47" s="40"/>
      <c r="E47" s="8"/>
      <c r="F47" s="44"/>
      <c r="G47" s="48"/>
      <c r="H47" s="179"/>
      <c r="I47" s="353">
        <v>1</v>
      </c>
      <c r="J47" s="259" t="s">
        <v>78</v>
      </c>
      <c r="K47" s="354" t="s">
        <v>114</v>
      </c>
      <c r="L47" s="194"/>
      <c r="M47" s="356" t="s">
        <v>115</v>
      </c>
      <c r="N47" s="299" t="s">
        <v>116</v>
      </c>
      <c r="O47" s="238" t="s">
        <v>1</v>
      </c>
      <c r="P47" s="238" t="s">
        <v>117</v>
      </c>
      <c r="Q47" s="240">
        <v>5784.1</v>
      </c>
    </row>
    <row r="48" spans="1:17" ht="15.75" thickBot="1" x14ac:dyDescent="0.3">
      <c r="A48" s="249"/>
      <c r="B48" s="250"/>
      <c r="C48" s="23"/>
      <c r="D48" s="40"/>
      <c r="E48" s="8"/>
      <c r="F48" s="44"/>
      <c r="G48" s="48"/>
      <c r="H48" s="179"/>
      <c r="I48" s="305"/>
      <c r="J48" s="234"/>
      <c r="K48" s="351"/>
      <c r="L48" s="194"/>
      <c r="M48" s="302"/>
      <c r="N48" s="302"/>
      <c r="O48" s="188" t="s">
        <v>1</v>
      </c>
      <c r="P48" s="188" t="s">
        <v>118</v>
      </c>
      <c r="Q48" s="253">
        <v>19474.7</v>
      </c>
    </row>
    <row r="49" spans="1:18" ht="15.75" thickBot="1" x14ac:dyDescent="0.3">
      <c r="A49" s="249"/>
      <c r="B49" s="250"/>
      <c r="C49" s="23"/>
      <c r="D49" s="40"/>
      <c r="E49" s="8"/>
      <c r="F49" s="44"/>
      <c r="G49" s="48"/>
      <c r="H49" s="179"/>
      <c r="I49" s="305"/>
      <c r="J49" s="234"/>
      <c r="K49" s="351"/>
      <c r="L49" s="194"/>
      <c r="M49" s="302"/>
      <c r="N49" s="302"/>
      <c r="O49" s="188" t="s">
        <v>1</v>
      </c>
      <c r="P49" s="188" t="s">
        <v>119</v>
      </c>
      <c r="Q49" s="253">
        <v>34730.03</v>
      </c>
    </row>
    <row r="50" spans="1:18" ht="15.75" thickBot="1" x14ac:dyDescent="0.3">
      <c r="A50" s="249"/>
      <c r="B50" s="250"/>
      <c r="C50" s="23"/>
      <c r="D50" s="40"/>
      <c r="E50" s="8"/>
      <c r="F50" s="44"/>
      <c r="G50" s="48"/>
      <c r="H50" s="179"/>
      <c r="I50" s="305"/>
      <c r="J50" s="234"/>
      <c r="K50" s="351"/>
      <c r="L50" s="194"/>
      <c r="M50" s="302"/>
      <c r="N50" s="302"/>
      <c r="O50" s="188" t="s">
        <v>1</v>
      </c>
      <c r="P50" s="188" t="s">
        <v>120</v>
      </c>
      <c r="Q50" s="253">
        <v>8803.36</v>
      </c>
    </row>
    <row r="51" spans="1:18" ht="15.75" thickBot="1" x14ac:dyDescent="0.3">
      <c r="A51" s="249"/>
      <c r="B51" s="250"/>
      <c r="C51" s="23"/>
      <c r="D51" s="40"/>
      <c r="E51" s="8"/>
      <c r="F51" s="44"/>
      <c r="G51" s="48"/>
      <c r="H51" s="179"/>
      <c r="I51" s="305"/>
      <c r="J51" s="234"/>
      <c r="K51" s="355"/>
      <c r="L51" s="237"/>
      <c r="M51" s="300"/>
      <c r="N51" s="300"/>
      <c r="O51" s="235" t="s">
        <v>1</v>
      </c>
      <c r="P51" s="235" t="s">
        <v>121</v>
      </c>
      <c r="Q51" s="258">
        <v>165.71</v>
      </c>
    </row>
    <row r="52" spans="1:18" ht="15.75" thickBot="1" x14ac:dyDescent="0.3">
      <c r="A52" s="249"/>
      <c r="B52" s="250"/>
      <c r="C52" s="23"/>
      <c r="D52" s="40"/>
      <c r="E52" s="8"/>
      <c r="F52" s="44"/>
      <c r="G52" s="48"/>
      <c r="H52" s="179"/>
      <c r="I52" s="254"/>
      <c r="J52" s="257"/>
      <c r="K52" s="340" t="s">
        <v>122</v>
      </c>
      <c r="L52" s="340"/>
      <c r="M52" s="340"/>
      <c r="N52" s="340"/>
      <c r="O52" s="340"/>
      <c r="P52" s="255"/>
      <c r="Q52" s="256">
        <f>SUM(Q47:Q51)</f>
        <v>68957.900000000009</v>
      </c>
    </row>
    <row r="53" spans="1:18" ht="30.75" thickBot="1" x14ac:dyDescent="0.3">
      <c r="A53" s="249"/>
      <c r="B53" s="250"/>
      <c r="C53" s="23"/>
      <c r="D53" s="40"/>
      <c r="E53" s="8"/>
      <c r="F53" s="44"/>
      <c r="G53" s="48"/>
      <c r="H53" s="179"/>
      <c r="I53" s="261">
        <v>1</v>
      </c>
      <c r="J53" s="262" t="s">
        <v>71</v>
      </c>
      <c r="K53" s="263" t="s">
        <v>124</v>
      </c>
      <c r="L53" s="264"/>
      <c r="M53" s="265" t="s">
        <v>74</v>
      </c>
      <c r="N53" s="143" t="s">
        <v>123</v>
      </c>
      <c r="O53" s="143" t="s">
        <v>1</v>
      </c>
      <c r="P53" s="266" t="s">
        <v>125</v>
      </c>
      <c r="Q53" s="267">
        <v>190035.15</v>
      </c>
      <c r="R53" s="290" t="s">
        <v>130</v>
      </c>
    </row>
    <row r="54" spans="1:18" ht="15.75" thickBot="1" x14ac:dyDescent="0.3">
      <c r="A54" s="336" t="s">
        <v>65</v>
      </c>
      <c r="B54" s="337"/>
      <c r="C54" s="337"/>
      <c r="D54" s="337"/>
      <c r="E54" s="337"/>
      <c r="F54" s="337"/>
      <c r="G54" s="126">
        <f>G46</f>
        <v>269246.51</v>
      </c>
      <c r="I54" s="318" t="s">
        <v>65</v>
      </c>
      <c r="J54" s="319"/>
      <c r="K54" s="319"/>
      <c r="L54" s="319"/>
      <c r="M54" s="319"/>
      <c r="N54" s="319"/>
      <c r="O54" s="319"/>
      <c r="P54" s="320"/>
      <c r="Q54" s="191">
        <f>Q53</f>
        <v>190035.15</v>
      </c>
      <c r="R54" s="70"/>
    </row>
    <row r="55" spans="1:18" ht="15.75" customHeight="1" thickBot="1" x14ac:dyDescent="0.3">
      <c r="A55" s="312" t="s">
        <v>14</v>
      </c>
      <c r="B55" s="313"/>
      <c r="C55" s="313"/>
      <c r="D55" s="313"/>
      <c r="E55" s="313"/>
      <c r="F55" s="314"/>
      <c r="G55" s="55">
        <f>G18+G26+G35+G44+G54</f>
        <v>1437598.81</v>
      </c>
      <c r="I55" s="312" t="s">
        <v>14</v>
      </c>
      <c r="J55" s="313"/>
      <c r="K55" s="313"/>
      <c r="L55" s="313"/>
      <c r="M55" s="313"/>
      <c r="N55" s="313"/>
      <c r="O55" s="313"/>
      <c r="P55" s="314"/>
      <c r="Q55" s="55">
        <f>Q18+Q26+Q35+Q44+Q54+Q52</f>
        <v>2212635.5100000002</v>
      </c>
    </row>
    <row r="56" spans="1:18" x14ac:dyDescent="0.25">
      <c r="Q56" s="70"/>
    </row>
    <row r="57" spans="1:18" x14ac:dyDescent="0.25">
      <c r="G57" s="14" t="s">
        <v>29</v>
      </c>
      <c r="Q57" s="14"/>
    </row>
    <row r="58" spans="1:18" ht="15.75" hidden="1" customHeight="1" x14ac:dyDescent="0.25">
      <c r="A58" s="10"/>
      <c r="B58" s="82"/>
      <c r="C58" s="20"/>
      <c r="D58" s="23"/>
      <c r="E58" s="20"/>
      <c r="F58" s="54"/>
      <c r="G58" s="58"/>
      <c r="I58" s="363"/>
      <c r="J58" s="360"/>
      <c r="K58" s="73"/>
      <c r="L58" s="73"/>
      <c r="M58" s="295"/>
      <c r="N58" s="149"/>
      <c r="O58" s="149"/>
      <c r="P58" s="43"/>
      <c r="Q58" s="61"/>
    </row>
    <row r="59" spans="1:18" ht="15.75" hidden="1" thickBot="1" x14ac:dyDescent="0.3">
      <c r="A59" s="79"/>
      <c r="B59" s="87"/>
      <c r="C59" s="62"/>
      <c r="D59" s="78"/>
      <c r="E59" s="80"/>
      <c r="F59" s="53"/>
      <c r="G59" s="24"/>
      <c r="I59" s="364"/>
      <c r="J59" s="361"/>
      <c r="K59" s="30"/>
      <c r="L59" s="30"/>
      <c r="M59" s="362"/>
      <c r="N59" s="284"/>
      <c r="O59" s="86"/>
      <c r="P59" s="28"/>
      <c r="Q59" s="60"/>
    </row>
    <row r="60" spans="1:18" ht="15.75" hidden="1" customHeight="1" thickBot="1" x14ac:dyDescent="0.3">
      <c r="A60" s="63"/>
      <c r="B60" s="339" t="s">
        <v>22</v>
      </c>
      <c r="C60" s="313"/>
      <c r="D60" s="313"/>
      <c r="E60" s="313"/>
      <c r="F60" s="314"/>
      <c r="G60" s="55">
        <f>G58</f>
        <v>0</v>
      </c>
      <c r="I60" s="357"/>
      <c r="J60" s="358"/>
      <c r="K60" s="358"/>
      <c r="L60" s="358"/>
      <c r="M60" s="358"/>
      <c r="N60" s="358"/>
      <c r="O60" s="358"/>
      <c r="P60" s="359"/>
      <c r="Q60" s="141"/>
    </row>
    <row r="61" spans="1:18" ht="15" hidden="1" customHeight="1" x14ac:dyDescent="0.25">
      <c r="A61" s="27"/>
      <c r="B61" s="52"/>
      <c r="C61" s="40"/>
      <c r="D61" s="66"/>
      <c r="E61" s="19"/>
      <c r="F61" s="22"/>
      <c r="G61" s="58"/>
      <c r="I61" s="363"/>
      <c r="J61" s="343"/>
      <c r="K61" s="148"/>
      <c r="L61" s="212"/>
      <c r="M61" s="295"/>
      <c r="N61" s="295"/>
      <c r="O61" s="299"/>
      <c r="P61" s="335"/>
      <c r="Q61" s="365"/>
    </row>
    <row r="62" spans="1:18" ht="15.75" hidden="1" thickBot="1" x14ac:dyDescent="0.3">
      <c r="A62" s="13"/>
      <c r="B62" s="57"/>
      <c r="C62" s="32"/>
      <c r="D62" s="31"/>
      <c r="E62" s="96"/>
      <c r="F62" s="53"/>
      <c r="G62" s="24"/>
      <c r="I62" s="370"/>
      <c r="J62" s="371"/>
      <c r="K62" s="155"/>
      <c r="L62" s="277"/>
      <c r="M62" s="369"/>
      <c r="N62" s="369"/>
      <c r="O62" s="300"/>
      <c r="P62" s="373"/>
      <c r="Q62" s="366"/>
    </row>
    <row r="63" spans="1:18" ht="15.75" hidden="1" thickBot="1" x14ac:dyDescent="0.3">
      <c r="A63" s="13"/>
      <c r="B63" s="157"/>
      <c r="C63" s="32"/>
      <c r="D63" s="32"/>
      <c r="E63" s="96"/>
      <c r="F63" s="153"/>
      <c r="G63" s="24"/>
      <c r="I63" s="370"/>
      <c r="J63" s="344"/>
      <c r="K63" s="285"/>
      <c r="L63" s="214"/>
      <c r="M63" s="369"/>
      <c r="N63" s="369"/>
      <c r="O63" s="188"/>
      <c r="P63" s="178"/>
      <c r="Q63" s="11"/>
    </row>
    <row r="64" spans="1:18" ht="15.75" hidden="1" thickBot="1" x14ac:dyDescent="0.3">
      <c r="A64" s="13"/>
      <c r="B64" s="157"/>
      <c r="C64" s="32"/>
      <c r="D64" s="32"/>
      <c r="E64" s="96"/>
      <c r="F64" s="153"/>
      <c r="G64" s="24"/>
      <c r="I64" s="364"/>
      <c r="J64" s="372"/>
      <c r="K64" s="213"/>
      <c r="L64" s="214"/>
      <c r="M64" s="362"/>
      <c r="N64" s="362"/>
      <c r="O64" s="276"/>
      <c r="P64" s="189"/>
      <c r="Q64" s="190"/>
    </row>
    <row r="65" spans="1:17" ht="15.75" hidden="1" thickBot="1" x14ac:dyDescent="0.3">
      <c r="A65" s="336" t="s">
        <v>26</v>
      </c>
      <c r="B65" s="337"/>
      <c r="C65" s="337"/>
      <c r="D65" s="337"/>
      <c r="E65" s="337"/>
      <c r="F65" s="338"/>
      <c r="G65" s="17">
        <f>G61</f>
        <v>0</v>
      </c>
      <c r="I65" s="336"/>
      <c r="J65" s="337"/>
      <c r="K65" s="337"/>
      <c r="L65" s="337"/>
      <c r="M65" s="337"/>
      <c r="N65" s="337"/>
      <c r="O65" s="337"/>
      <c r="P65" s="338"/>
      <c r="Q65" s="17"/>
    </row>
    <row r="66" spans="1:17" ht="15.75" hidden="1" thickBot="1" x14ac:dyDescent="0.3">
      <c r="A66" s="217"/>
      <c r="B66" s="218"/>
      <c r="C66" s="218"/>
      <c r="D66" s="218"/>
      <c r="E66" s="218"/>
      <c r="F66" s="219"/>
      <c r="G66" s="17"/>
      <c r="I66" s="286"/>
      <c r="J66" s="287"/>
      <c r="K66" s="288"/>
      <c r="L66" s="289"/>
      <c r="M66" s="215"/>
      <c r="N66" s="9"/>
      <c r="O66" s="64"/>
      <c r="P66" s="64"/>
      <c r="Q66" s="154"/>
    </row>
    <row r="67" spans="1:17" ht="15.75" hidden="1" thickBot="1" x14ac:dyDescent="0.3">
      <c r="A67" s="217"/>
      <c r="B67" s="218"/>
      <c r="C67" s="218"/>
      <c r="D67" s="218"/>
      <c r="E67" s="218"/>
      <c r="F67" s="219"/>
      <c r="G67" s="17"/>
      <c r="I67" s="336"/>
      <c r="J67" s="367"/>
      <c r="K67" s="367"/>
      <c r="L67" s="367"/>
      <c r="M67" s="367"/>
      <c r="N67" s="367"/>
      <c r="O67" s="367"/>
      <c r="P67" s="368"/>
      <c r="Q67" s="17"/>
    </row>
    <row r="68" spans="1:17" ht="15.75" hidden="1" customHeight="1" thickBot="1" x14ac:dyDescent="0.3">
      <c r="A68" s="312" t="s">
        <v>14</v>
      </c>
      <c r="B68" s="313"/>
      <c r="C68" s="313"/>
      <c r="D68" s="313"/>
      <c r="E68" s="313"/>
      <c r="F68" s="314"/>
      <c r="G68" s="17">
        <f>G60+G65</f>
        <v>0</v>
      </c>
      <c r="I68" s="312"/>
      <c r="J68" s="313"/>
      <c r="K68" s="313"/>
      <c r="L68" s="313"/>
      <c r="M68" s="313"/>
      <c r="N68" s="313"/>
      <c r="O68" s="313"/>
      <c r="P68" s="314"/>
      <c r="Q68" s="55"/>
    </row>
    <row r="71" spans="1:17" x14ac:dyDescent="0.25">
      <c r="Q71" s="70"/>
    </row>
    <row r="77" spans="1:17" x14ac:dyDescent="0.25">
      <c r="Q77" t="s">
        <v>77</v>
      </c>
    </row>
  </sheetData>
  <mergeCells count="77">
    <mergeCell ref="Q61:Q62"/>
    <mergeCell ref="I67:P67"/>
    <mergeCell ref="M61:M64"/>
    <mergeCell ref="N61:N64"/>
    <mergeCell ref="I61:I64"/>
    <mergeCell ref="J61:J64"/>
    <mergeCell ref="O61:O62"/>
    <mergeCell ref="P61:P62"/>
    <mergeCell ref="I60:P60"/>
    <mergeCell ref="I65:P65"/>
    <mergeCell ref="J58:J59"/>
    <mergeCell ref="M58:M59"/>
    <mergeCell ref="I55:P55"/>
    <mergeCell ref="I58:I59"/>
    <mergeCell ref="K52:O52"/>
    <mergeCell ref="I39:I42"/>
    <mergeCell ref="J39:J42"/>
    <mergeCell ref="A18:F18"/>
    <mergeCell ref="A35:F35"/>
    <mergeCell ref="A26:F26"/>
    <mergeCell ref="J24:J25"/>
    <mergeCell ref="J29:J30"/>
    <mergeCell ref="A44:F44"/>
    <mergeCell ref="M39:M42"/>
    <mergeCell ref="N39:N42"/>
    <mergeCell ref="K40:K42"/>
    <mergeCell ref="I47:I51"/>
    <mergeCell ref="K47:K51"/>
    <mergeCell ref="M47:M51"/>
    <mergeCell ref="N47:N51"/>
    <mergeCell ref="A54:F54"/>
    <mergeCell ref="A68:F68"/>
    <mergeCell ref="A65:F65"/>
    <mergeCell ref="B60:F60"/>
    <mergeCell ref="A55:F55"/>
    <mergeCell ref="I68:P68"/>
    <mergeCell ref="I18:P18"/>
    <mergeCell ref="I26:P26"/>
    <mergeCell ref="I35:P35"/>
    <mergeCell ref="I44:P44"/>
    <mergeCell ref="I54:P54"/>
    <mergeCell ref="J27:J28"/>
    <mergeCell ref="I27:I28"/>
    <mergeCell ref="J31:J32"/>
    <mergeCell ref="J33:J34"/>
    <mergeCell ref="I31:I32"/>
    <mergeCell ref="I33:I34"/>
    <mergeCell ref="I19:I23"/>
    <mergeCell ref="K19:K23"/>
    <mergeCell ref="M19:M23"/>
    <mergeCell ref="P27:P28"/>
    <mergeCell ref="N10:N11"/>
    <mergeCell ref="O10:O11"/>
    <mergeCell ref="O27:O28"/>
    <mergeCell ref="O12:O13"/>
    <mergeCell ref="M31:M32"/>
    <mergeCell ref="N31:N32"/>
    <mergeCell ref="N27:N28"/>
    <mergeCell ref="N19:N23"/>
    <mergeCell ref="O16:O17"/>
    <mergeCell ref="M24:M25"/>
    <mergeCell ref="O24:O25"/>
    <mergeCell ref="M27:M28"/>
    <mergeCell ref="M29:M30"/>
    <mergeCell ref="N29:N30"/>
    <mergeCell ref="M12:M13"/>
    <mergeCell ref="N12:N13"/>
    <mergeCell ref="Q27:Q28"/>
    <mergeCell ref="P12:P13"/>
    <mergeCell ref="Q12:Q13"/>
    <mergeCell ref="P16:P17"/>
    <mergeCell ref="Q16:Q17"/>
    <mergeCell ref="R16:R17"/>
    <mergeCell ref="R27:R28"/>
    <mergeCell ref="I16:I17"/>
    <mergeCell ref="J16:J17"/>
    <mergeCell ref="N16:N17"/>
  </mergeCells>
  <pageMargins left="0" right="0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2019-12-17T10:42:59Z</cp:lastPrinted>
  <dcterms:created xsi:type="dcterms:W3CDTF">2018-07-04T12:33:56Z</dcterms:created>
  <dcterms:modified xsi:type="dcterms:W3CDTF">2019-12-17T10:53:25Z</dcterms:modified>
</cp:coreProperties>
</file>